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отчет 2016г. (чистовик)" sheetId="1" r:id="rId1"/>
  </sheets>
  <definedNames>
    <definedName name="_xlnm.Print_Area" localSheetId="0">'отчет 2016г. (чистовик)'!$A$1:$D$154</definedName>
  </definedNames>
  <calcPr calcId="125725"/>
</workbook>
</file>

<file path=xl/calcChain.xml><?xml version="1.0" encoding="utf-8"?>
<calcChain xmlns="http://schemas.openxmlformats.org/spreadsheetml/2006/main">
  <c r="E149" i="1"/>
  <c r="E148"/>
  <c r="E147"/>
  <c r="E128"/>
  <c r="E127"/>
  <c r="E129" s="1"/>
  <c r="E117"/>
  <c r="E118" s="1"/>
  <c r="E109"/>
  <c r="E108"/>
  <c r="E107"/>
  <c r="E99"/>
  <c r="E98"/>
  <c r="E97"/>
  <c r="E88"/>
  <c r="E87"/>
  <c r="E89" s="1"/>
  <c r="E79"/>
  <c r="E58"/>
  <c r="E55"/>
  <c r="E52"/>
  <c r="E28"/>
  <c r="E20"/>
  <c r="E18"/>
  <c r="E31" s="1"/>
  <c r="E15"/>
  <c r="E14"/>
  <c r="E13"/>
  <c r="E25" s="1"/>
  <c r="E16" l="1"/>
  <c r="E34" s="1"/>
  <c r="E27"/>
  <c r="E119"/>
</calcChain>
</file>

<file path=xl/sharedStrings.xml><?xml version="1.0" encoding="utf-8"?>
<sst xmlns="http://schemas.openxmlformats.org/spreadsheetml/2006/main" count="310" uniqueCount="95">
  <si>
    <t>ул. Ларина,  д. 5</t>
  </si>
  <si>
    <t>Утв. приказом Минстроя России</t>
  </si>
  <si>
    <t>от 22 декабря 2014 г. № 882/пр</t>
  </si>
  <si>
    <t xml:space="preserve">Отчет об исполнении ООО "Родной дом" договора управления, </t>
  </si>
  <si>
    <t>а также отчет о выполнении смет доходов и расходов за 2017 год</t>
  </si>
  <si>
    <t>№ п/п</t>
  </si>
  <si>
    <t>Наименование параметра</t>
  </si>
  <si>
    <t>Ед. изм.</t>
  </si>
  <si>
    <t>Информация</t>
  </si>
  <si>
    <t>Дата заполнения/внесения изменений</t>
  </si>
  <si>
    <t>—</t>
  </si>
  <si>
    <t>15.03.2018.</t>
  </si>
  <si>
    <t>Дата начала отчетного периода</t>
  </si>
  <si>
    <t>01.01.2017.</t>
  </si>
  <si>
    <t>Дата конца отчетного периода</t>
  </si>
  <si>
    <t>31.12.2017.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</si>
  <si>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</si>
  <si>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</si>
  <si>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</si>
  <si>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</si>
  <si>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</si>
  <si>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</si>
  <si>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— за содержание дома</t>
  </si>
  <si>
    <t>— за текущий ремонт</t>
  </si>
  <si>
    <t>— за услуги управления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</si>
  <si>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</si>
  <si>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</si>
  <si>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</si>
  <si>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-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</si>
  <si>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</si>
  <si>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</si>
  <si>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</si>
  <si>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</si>
  <si>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</si>
  <si>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</si>
  <si>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</si>
  <si>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</si>
  <si>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 xml:space="preserve">Работы (услуги) по управлению многоквартирным домом  </t>
  </si>
  <si>
    <t>Годовая фактическая стоимость работ (услуг)</t>
  </si>
  <si>
    <t>Периодичность выполнения работ (оказания услуг)</t>
  </si>
  <si>
    <t>ежемесячно</t>
  </si>
  <si>
    <t xml:space="preserve">Содержание помещений, входящих в состав общего имущества в многоквартирном доме  </t>
  </si>
  <si>
    <t>Прочая работа (услуга)  Текущий ремонт</t>
  </si>
  <si>
    <t>в том числе</t>
  </si>
  <si>
    <t>установка, ремонт дверей</t>
  </si>
  <si>
    <t>электромантажные  работы</t>
  </si>
  <si>
    <t>ремонт пандуса</t>
  </si>
  <si>
    <t>усстановка алюминиевой двери (входная группа)</t>
  </si>
  <si>
    <t>замена дерев.оконных блоков</t>
  </si>
  <si>
    <t>ремонт подъезда</t>
  </si>
  <si>
    <t>ремонт машинного отделения</t>
  </si>
  <si>
    <t>в соответствии с планом</t>
  </si>
  <si>
    <t xml:space="preserve">Работы по содержанию и ремонту систем внутридомового газового оборудования  </t>
  </si>
  <si>
    <t>по графику</t>
  </si>
  <si>
    <t xml:space="preserve">Обеспечение устранения аварий на внутридомовых инженерных системах в многоквартирном доме  </t>
  </si>
  <si>
    <t>По мере выявления</t>
  </si>
  <si>
    <t xml:space="preserve">Проведение дератизации и дезинсекции помещений, входящих в состав общего имущества в многоквартирном доме  </t>
  </si>
  <si>
    <t xml:space="preserve">Работы по содержанию земельного участка с элементами озеленения и благоустройства, иными объектами, пред. для обслуживания и эксплуатации многоквартирного дома  </t>
  </si>
  <si>
    <t>Расходы на коммунальные услуги, потребленные на ОДН сверх норматива, в том числе:</t>
  </si>
  <si>
    <t xml:space="preserve"> - расходы на холодную воду, потребленную на ОДН сверх норматива</t>
  </si>
  <si>
    <t xml:space="preserve"> - расходы на электроэнергию, потребленную на ОДН сверх норматива</t>
  </si>
  <si>
    <t xml:space="preserve"> - расходы на горячую воду, потребленную на ОДН сверх норматива</t>
  </si>
  <si>
    <t>Обслуживание и ремонт лифтов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</si>
  <si>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</si>
  <si>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</si>
  <si>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</si>
  <si>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</si>
  <si>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</si>
  <si>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</si>
  <si>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</si>
  <si>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Авансовые платежи потреби-телей (на конец периода)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</si>
  <si>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</si>
  <si>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</si>
  <si>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Отопление</t>
  </si>
  <si>
    <t>Единица измерения</t>
  </si>
  <si>
    <t>гКал</t>
  </si>
  <si>
    <t>Общий объем потребления</t>
  </si>
  <si>
    <t>нат.пок.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</si>
  <si>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</si>
  <si>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</si>
  <si>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</si>
  <si>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</si>
  <si>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</si>
  <si>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коммунального ресурса</t>
  </si>
  <si>
    <t>Размер пени и штрафов, уплаченных поставщику коммунального ресурса</t>
  </si>
  <si>
    <t>Мкал/ч</t>
  </si>
  <si>
    <t>Горячее водоснабжение</t>
  </si>
  <si>
    <t>куб.м</t>
  </si>
  <si>
    <t>Холодное водоснабжение</t>
  </si>
  <si>
    <t>Водоотведение</t>
  </si>
  <si>
    <t>Электроэнергия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</si>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</sst>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&quot;.&quot;"/>
    <numFmt numFmtId="165" formatCode="_-* #,##0_р_._-;\-* #,##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6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54">
    <xf numFmtId="0" fontId="0" fillId="0" borderId="0" xfId="0"/>
    <xf numFmtId="0" fontId="2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right" vertical="top"/>
    </xf>
    <xf numFmtId="4" fontId="3" fillId="0" borderId="0" xfId="0" applyNumberFormat="1" applyFont="1" applyFill="1" applyAlignment="1">
      <alignment horizontal="right" vertical="center"/>
    </xf>
    <xf numFmtId="0" fontId="4" fillId="0" borderId="0" xfId="0" applyNumberFormat="1" applyFont="1" applyAlignment="1">
      <alignment horizontal="left" vertical="top" wrapText="1"/>
    </xf>
    <xf numFmtId="4" fontId="0" fillId="0" borderId="0" xfId="0" applyNumberFormat="1" applyFill="1" applyAlignment="1">
      <alignment horizontal="right" vertical="center"/>
    </xf>
    <xf numFmtId="0" fontId="5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Alignment="1">
      <alignment horizontal="left" vertical="top" wrapText="1"/>
    </xf>
    <xf numFmtId="0" fontId="6" fillId="0" borderId="2" xfId="0" applyNumberFormat="1" applyFont="1" applyBorder="1" applyAlignment="1">
      <alignment horizontal="center" vertical="top" wrapText="1"/>
    </xf>
    <xf numFmtId="0" fontId="6" fillId="0" borderId="3" xfId="0" applyNumberFormat="1" applyFont="1" applyBorder="1" applyAlignment="1">
      <alignment horizontal="center" vertical="top" wrapText="1"/>
    </xf>
    <xf numFmtId="0" fontId="6" fillId="0" borderId="4" xfId="0" applyNumberFormat="1" applyFont="1" applyBorder="1" applyAlignment="1">
      <alignment horizontal="center" vertical="top" wrapText="1"/>
    </xf>
    <xf numFmtId="43" fontId="7" fillId="0" borderId="1" xfId="1" applyFont="1" applyBorder="1" applyAlignment="1">
      <alignment wrapText="1"/>
    </xf>
    <xf numFmtId="43" fontId="7" fillId="0" borderId="1" xfId="1" applyFont="1" applyBorder="1" applyAlignment="1">
      <alignment horizontal="center" vertical="center" wrapText="1"/>
    </xf>
    <xf numFmtId="43" fontId="7" fillId="0" borderId="0" xfId="0" applyNumberFormat="1" applyFont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0" fontId="6" fillId="0" borderId="3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left" vertical="top" wrapText="1"/>
    </xf>
    <xf numFmtId="43" fontId="7" fillId="0" borderId="1" xfId="1" applyFont="1" applyBorder="1" applyAlignment="1">
      <alignment horizontal="right"/>
    </xf>
    <xf numFmtId="0" fontId="7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left" vertical="top" wrapText="1"/>
    </xf>
    <xf numFmtId="4" fontId="7" fillId="0" borderId="1" xfId="1" applyNumberFormat="1" applyFont="1" applyFill="1" applyBorder="1" applyAlignment="1">
      <alignment horizontal="right"/>
    </xf>
    <xf numFmtId="0" fontId="6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center" vertical="top" wrapText="1"/>
    </xf>
    <xf numFmtId="43" fontId="7" fillId="0" borderId="1" xfId="1" applyFont="1" applyFill="1" applyBorder="1" applyAlignment="1">
      <alignment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6" fillId="0" borderId="0" xfId="0" applyNumberFormat="1" applyFont="1" applyAlignment="1">
      <alignment horizontal="left" vertical="top" wrapText="1"/>
    </xf>
    <xf numFmtId="164" fontId="7" fillId="0" borderId="2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left" vertical="top" wrapText="1"/>
    </xf>
    <xf numFmtId="0" fontId="7" fillId="0" borderId="3" xfId="0" applyNumberFormat="1" applyFont="1" applyBorder="1" applyAlignment="1">
      <alignment horizontal="center" vertical="top" wrapText="1"/>
    </xf>
    <xf numFmtId="43" fontId="7" fillId="0" borderId="4" xfId="1" applyFont="1" applyFill="1" applyBorder="1" applyAlignment="1">
      <alignment wrapText="1"/>
    </xf>
    <xf numFmtId="165" fontId="7" fillId="0" borderId="1" xfId="1" applyNumberFormat="1" applyFont="1" applyBorder="1" applyAlignment="1">
      <alignment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 wrapText="1"/>
    </xf>
    <xf numFmtId="0" fontId="6" fillId="0" borderId="3" xfId="0" applyNumberFormat="1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 wrapText="1"/>
    </xf>
    <xf numFmtId="43" fontId="7" fillId="0" borderId="1" xfId="1" applyFont="1" applyBorder="1"/>
    <xf numFmtId="4" fontId="8" fillId="0" borderId="1" xfId="0" applyNumberFormat="1" applyFont="1" applyFill="1" applyBorder="1"/>
    <xf numFmtId="4" fontId="0" fillId="0" borderId="1" xfId="0" applyNumberFormat="1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4"/>
  <sheetViews>
    <sheetView tabSelected="1" zoomScale="80" zoomScaleNormal="80" workbookViewId="0">
      <pane ySplit="3" topLeftCell="A115" activePane="bottomLeft" state="frozen"/>
      <selection pane="bottomLeft" activeCell="G85" sqref="G85"/>
    </sheetView>
  </sheetViews>
  <sheetFormatPr defaultColWidth="9.140625" defaultRowHeight="15" outlineLevelRow="1"/>
  <cols>
    <col min="1" max="1" width="4.85546875" style="7" customWidth="1"/>
    <col min="2" max="2" width="60" style="4" customWidth="1"/>
    <col min="3" max="3" width="8" style="7" customWidth="1"/>
    <col min="4" max="4" width="19.85546875" style="4" hidden="1" customWidth="1"/>
    <col min="5" max="5" width="18.42578125" style="5" customWidth="1"/>
    <col min="6" max="6" width="13.140625" customWidth="1"/>
    <col min="7" max="7" width="11.5703125" bestFit="1" customWidth="1"/>
  </cols>
  <sheetData>
    <row r="1" spans="1:5" s="4" customFormat="1" ht="14.25">
      <c r="A1" s="1" t="s">
        <v>0</v>
      </c>
      <c r="B1" s="1"/>
      <c r="C1" s="1"/>
      <c r="D1" s="2" t="s">
        <v>1</v>
      </c>
      <c r="E1" s="3" t="s">
        <v>1</v>
      </c>
    </row>
    <row r="2" spans="1:5" s="4" customFormat="1" ht="14.25">
      <c r="A2" s="1"/>
      <c r="B2" s="1"/>
      <c r="C2" s="1"/>
      <c r="D2" s="2" t="s">
        <v>2</v>
      </c>
      <c r="E2" s="3" t="s">
        <v>2</v>
      </c>
    </row>
    <row r="3" spans="1:5" ht="5.25" customHeight="1">
      <c r="A3" s="1"/>
      <c r="B3" s="1"/>
      <c r="C3" s="1"/>
    </row>
    <row r="4" spans="1:5" s="4" customFormat="1" ht="15.75" customHeight="1">
      <c r="A4" s="6" t="s">
        <v>3</v>
      </c>
      <c r="B4" s="6"/>
      <c r="C4" s="6"/>
      <c r="D4" s="6"/>
      <c r="E4" s="6"/>
    </row>
    <row r="5" spans="1:5" s="4" customFormat="1" ht="15.75" customHeight="1">
      <c r="A5" s="6" t="s">
        <v>4</v>
      </c>
      <c r="B5" s="6"/>
      <c r="C5" s="6"/>
      <c r="D5" s="6"/>
      <c r="E5" s="6"/>
    </row>
    <row r="6" spans="1:5" ht="8.25" customHeight="1"/>
    <row r="7" spans="1:5" s="10" customFormat="1" ht="24">
      <c r="A7" s="8" t="s">
        <v>5</v>
      </c>
      <c r="B7" s="8" t="s">
        <v>6</v>
      </c>
      <c r="C7" s="8" t="s">
        <v>7</v>
      </c>
      <c r="D7" s="8" t="s">
        <v>8</v>
      </c>
      <c r="E7" s="9" t="s">
        <v>8</v>
      </c>
    </row>
    <row r="8" spans="1:5" s="16" customFormat="1" ht="12">
      <c r="A8" s="11"/>
      <c r="B8" s="12" t="s">
        <v>9</v>
      </c>
      <c r="C8" s="13" t="s">
        <v>10</v>
      </c>
      <c r="D8" s="14">
        <v>42795</v>
      </c>
      <c r="E8" s="15" t="s">
        <v>11</v>
      </c>
    </row>
    <row r="9" spans="1:5" s="16" customFormat="1" ht="12">
      <c r="A9" s="11"/>
      <c r="B9" s="12" t="s">
        <v>12</v>
      </c>
      <c r="C9" s="13" t="s">
        <v>10</v>
      </c>
      <c r="D9" s="14">
        <v>42370</v>
      </c>
      <c r="E9" s="15" t="s">
        <v>13</v>
      </c>
    </row>
    <row r="10" spans="1:5" s="16" customFormat="1" ht="12">
      <c r="A10" s="11"/>
      <c r="B10" s="12" t="s">
        <v>14</v>
      </c>
      <c r="C10" s="13" t="s">
        <v>10</v>
      </c>
      <c r="D10" s="14">
        <v>42735</v>
      </c>
      <c r="E10" s="15" t="s">
        <v>15</v>
      </c>
    </row>
    <row r="11" spans="1:5" s="16" customFormat="1" ht="27" customHeight="1">
      <c r="A11" s="17" t="s">
        <v>16</v>
      </c>
      <c r="B11" s="18"/>
      <c r="C11" s="18"/>
      <c r="D11" s="18"/>
      <c r="E11" s="19"/>
    </row>
    <row r="12" spans="1:5" s="16" customFormat="1" ht="12">
      <c r="A12" s="11"/>
      <c r="B12" s="12" t="s">
        <v>17</v>
      </c>
      <c r="C12" s="13" t="s">
        <v>18</v>
      </c>
      <c r="D12" s="20">
        <v>0</v>
      </c>
      <c r="E12" s="15"/>
    </row>
    <row r="13" spans="1:5" s="16" customFormat="1" ht="12">
      <c r="A13" s="11"/>
      <c r="B13" s="12" t="s">
        <v>19</v>
      </c>
      <c r="C13" s="13" t="s">
        <v>18</v>
      </c>
      <c r="D13" s="20">
        <v>144848.72</v>
      </c>
      <c r="E13" s="15">
        <f>D27</f>
        <v>253807.71429999999</v>
      </c>
    </row>
    <row r="14" spans="1:5" s="16" customFormat="1" ht="12">
      <c r="A14" s="11"/>
      <c r="B14" s="12" t="s">
        <v>20</v>
      </c>
      <c r="C14" s="13" t="s">
        <v>18</v>
      </c>
      <c r="D14" s="20">
        <v>84435.64</v>
      </c>
      <c r="E14" s="15">
        <f>D28</f>
        <v>133267.40999999992</v>
      </c>
    </row>
    <row r="15" spans="1:5" s="16" customFormat="1" ht="24">
      <c r="A15" s="11"/>
      <c r="B15" s="12" t="s">
        <v>21</v>
      </c>
      <c r="C15" s="13" t="s">
        <v>18</v>
      </c>
      <c r="D15" s="21">
        <v>1145933.76</v>
      </c>
      <c r="E15" s="15">
        <f>1356341.76</f>
        <v>1356341.76</v>
      </c>
    </row>
    <row r="16" spans="1:5" s="16" customFormat="1" ht="12">
      <c r="A16" s="11"/>
      <c r="B16" s="12" t="s">
        <v>22</v>
      </c>
      <c r="C16" s="13" t="s">
        <v>18</v>
      </c>
      <c r="D16" s="20">
        <v>843394.64801999996</v>
      </c>
      <c r="E16" s="15">
        <f>E15-E18-E17</f>
        <v>1019475.6610259999</v>
      </c>
    </row>
    <row r="17" spans="1:7" s="16" customFormat="1" ht="12">
      <c r="A17" s="11"/>
      <c r="B17" s="12" t="s">
        <v>23</v>
      </c>
      <c r="C17" s="13" t="s">
        <v>18</v>
      </c>
      <c r="D17" s="20">
        <v>208658.99429999999</v>
      </c>
      <c r="E17" s="15">
        <v>233000.34</v>
      </c>
    </row>
    <row r="18" spans="1:7" s="16" customFormat="1" ht="12">
      <c r="A18" s="11"/>
      <c r="B18" s="12" t="s">
        <v>24</v>
      </c>
      <c r="C18" s="13" t="s">
        <v>18</v>
      </c>
      <c r="D18" s="20">
        <v>93880.117679999996</v>
      </c>
      <c r="E18" s="15">
        <f>(2941.9*2.255*12)*0.981+E15*1.9%</f>
        <v>103865.758974</v>
      </c>
    </row>
    <row r="19" spans="1:7" s="16" customFormat="1" ht="15" customHeight="1">
      <c r="A19" s="11"/>
      <c r="B19" s="12" t="s">
        <v>25</v>
      </c>
      <c r="C19" s="13" t="s">
        <v>18</v>
      </c>
      <c r="D19" s="20">
        <v>1097101.99</v>
      </c>
      <c r="E19" s="15">
        <v>1340781.1000000001</v>
      </c>
    </row>
    <row r="20" spans="1:7" s="16" customFormat="1" ht="14.25" customHeight="1">
      <c r="A20" s="11"/>
      <c r="B20" s="12" t="s">
        <v>26</v>
      </c>
      <c r="C20" s="13" t="s">
        <v>18</v>
      </c>
      <c r="D20" s="20">
        <v>1097101.99</v>
      </c>
      <c r="E20" s="15">
        <f>E19</f>
        <v>1340781.1000000001</v>
      </c>
    </row>
    <row r="21" spans="1:7" s="16" customFormat="1" ht="12">
      <c r="A21" s="11"/>
      <c r="B21" s="12" t="s">
        <v>27</v>
      </c>
      <c r="C21" s="13" t="s">
        <v>18</v>
      </c>
      <c r="D21" s="20">
        <v>0</v>
      </c>
      <c r="E21" s="15" t="s">
        <v>28</v>
      </c>
    </row>
    <row r="22" spans="1:7" s="16" customFormat="1" ht="12">
      <c r="A22" s="11"/>
      <c r="B22" s="12" t="s">
        <v>29</v>
      </c>
      <c r="C22" s="13" t="s">
        <v>18</v>
      </c>
      <c r="D22" s="20">
        <v>0</v>
      </c>
      <c r="E22" s="15" t="s">
        <v>28</v>
      </c>
    </row>
    <row r="23" spans="1:7" s="16" customFormat="1" ht="12">
      <c r="A23" s="11"/>
      <c r="B23" s="12" t="s">
        <v>30</v>
      </c>
      <c r="C23" s="13" t="s">
        <v>18</v>
      </c>
      <c r="D23" s="20">
        <v>0</v>
      </c>
      <c r="E23" s="9" t="s">
        <v>28</v>
      </c>
    </row>
    <row r="24" spans="1:7" s="16" customFormat="1" ht="12">
      <c r="A24" s="11"/>
      <c r="B24" s="12" t="s">
        <v>31</v>
      </c>
      <c r="C24" s="13" t="s">
        <v>18</v>
      </c>
      <c r="D24" s="20">
        <v>0</v>
      </c>
      <c r="E24" s="15" t="s">
        <v>28</v>
      </c>
    </row>
    <row r="25" spans="1:7" s="16" customFormat="1" ht="12">
      <c r="A25" s="11"/>
      <c r="B25" s="12" t="s">
        <v>32</v>
      </c>
      <c r="C25" s="13" t="s">
        <v>18</v>
      </c>
      <c r="D25" s="20">
        <v>1241950.71</v>
      </c>
      <c r="E25" s="15">
        <f>E19+E13</f>
        <v>1594588.8143000002</v>
      </c>
    </row>
    <row r="26" spans="1:7" s="16" customFormat="1" ht="12">
      <c r="A26" s="11"/>
      <c r="B26" s="12" t="s">
        <v>33</v>
      </c>
      <c r="C26" s="13" t="s">
        <v>18</v>
      </c>
      <c r="D26" s="20">
        <v>0</v>
      </c>
      <c r="E26" s="15" t="s">
        <v>28</v>
      </c>
    </row>
    <row r="27" spans="1:7" s="16" customFormat="1" ht="12">
      <c r="A27" s="11"/>
      <c r="B27" s="12" t="s">
        <v>34</v>
      </c>
      <c r="C27" s="13" t="s">
        <v>18</v>
      </c>
      <c r="D27" s="20">
        <v>253807.71429999999</v>
      </c>
      <c r="E27" s="15">
        <f>E13+E17-E37</f>
        <v>-112522.87570000009</v>
      </c>
      <c r="G27" s="22"/>
    </row>
    <row r="28" spans="1:7" s="16" customFormat="1" ht="12">
      <c r="A28" s="11"/>
      <c r="B28" s="12" t="s">
        <v>35</v>
      </c>
      <c r="C28" s="13" t="s">
        <v>18</v>
      </c>
      <c r="D28" s="20">
        <v>133267.40999999992</v>
      </c>
      <c r="E28" s="15">
        <f>E14+E15-E19</f>
        <v>148828.06999999983</v>
      </c>
    </row>
    <row r="29" spans="1:7" s="16" customFormat="1" ht="28.5" customHeight="1">
      <c r="A29" s="17" t="s">
        <v>36</v>
      </c>
      <c r="B29" s="18"/>
      <c r="C29" s="18"/>
      <c r="D29" s="18"/>
      <c r="E29" s="19"/>
    </row>
    <row r="30" spans="1:7" s="16" customFormat="1" ht="12">
      <c r="A30" s="23"/>
      <c r="B30" s="24" t="s">
        <v>37</v>
      </c>
      <c r="C30" s="25"/>
      <c r="D30" s="26"/>
      <c r="E30" s="15"/>
    </row>
    <row r="31" spans="1:7" s="16" customFormat="1" ht="12">
      <c r="A31" s="11"/>
      <c r="B31" s="12" t="s">
        <v>38</v>
      </c>
      <c r="C31" s="13" t="s">
        <v>18</v>
      </c>
      <c r="D31" s="27">
        <v>93880.117679999996</v>
      </c>
      <c r="E31" s="15">
        <f>E18</f>
        <v>103865.758974</v>
      </c>
    </row>
    <row r="32" spans="1:7" s="16" customFormat="1" ht="12">
      <c r="A32" s="11"/>
      <c r="B32" s="12" t="s">
        <v>39</v>
      </c>
      <c r="C32" s="13" t="s">
        <v>10</v>
      </c>
      <c r="D32" s="12" t="s">
        <v>40</v>
      </c>
      <c r="E32" s="15" t="s">
        <v>40</v>
      </c>
    </row>
    <row r="33" spans="1:5" s="16" customFormat="1" ht="23.25" customHeight="1">
      <c r="A33" s="23"/>
      <c r="B33" s="17" t="s">
        <v>41</v>
      </c>
      <c r="C33" s="18"/>
      <c r="D33" s="18"/>
      <c r="E33" s="19"/>
    </row>
    <row r="34" spans="1:5" s="16" customFormat="1" ht="12">
      <c r="A34" s="11"/>
      <c r="B34" s="12" t="s">
        <v>38</v>
      </c>
      <c r="C34" s="13" t="s">
        <v>18</v>
      </c>
      <c r="D34" s="27">
        <v>527216.075022</v>
      </c>
      <c r="E34" s="15">
        <f>E16-E49-E52-E55-E58-E65</f>
        <v>544029.32902599988</v>
      </c>
    </row>
    <row r="35" spans="1:5" s="16" customFormat="1" ht="12">
      <c r="A35" s="11"/>
      <c r="B35" s="12" t="s">
        <v>39</v>
      </c>
      <c r="C35" s="13" t="s">
        <v>10</v>
      </c>
      <c r="D35" s="12" t="s">
        <v>40</v>
      </c>
      <c r="E35" s="28" t="s">
        <v>40</v>
      </c>
    </row>
    <row r="36" spans="1:5" s="16" customFormat="1" ht="18" customHeight="1">
      <c r="A36" s="23"/>
      <c r="B36" s="24" t="s">
        <v>42</v>
      </c>
      <c r="C36" s="26"/>
      <c r="D36" s="29"/>
      <c r="E36" s="30"/>
    </row>
    <row r="37" spans="1:5" s="16" customFormat="1" ht="12">
      <c r="A37" s="11"/>
      <c r="B37" s="12" t="s">
        <v>38</v>
      </c>
      <c r="C37" s="13" t="s">
        <v>18</v>
      </c>
      <c r="D37" s="20">
        <v>99700</v>
      </c>
      <c r="E37" s="15">
        <v>599330.93000000005</v>
      </c>
    </row>
    <row r="38" spans="1:5" s="16" customFormat="1" ht="12">
      <c r="A38" s="11"/>
      <c r="B38" s="12" t="s">
        <v>43</v>
      </c>
      <c r="C38" s="13"/>
      <c r="D38" s="20"/>
      <c r="E38" s="30"/>
    </row>
    <row r="39" spans="1:5" s="16" customFormat="1" ht="12">
      <c r="A39" s="11"/>
      <c r="B39" s="31" t="s">
        <v>44</v>
      </c>
      <c r="C39" s="13"/>
      <c r="D39" s="20"/>
      <c r="E39" s="30">
        <v>46571.81</v>
      </c>
    </row>
    <row r="40" spans="1:5" s="16" customFormat="1" ht="12">
      <c r="A40" s="11"/>
      <c r="B40" s="31" t="s">
        <v>45</v>
      </c>
      <c r="C40" s="13"/>
      <c r="D40" s="20"/>
      <c r="E40" s="30">
        <v>14609.93</v>
      </c>
    </row>
    <row r="41" spans="1:5" s="16" customFormat="1" ht="12">
      <c r="A41" s="11"/>
      <c r="B41" s="31" t="s">
        <v>46</v>
      </c>
      <c r="C41" s="13"/>
      <c r="D41" s="20"/>
      <c r="E41" s="30">
        <v>54468.17</v>
      </c>
    </row>
    <row r="42" spans="1:5" s="16" customFormat="1" ht="12">
      <c r="A42" s="11"/>
      <c r="B42" s="31" t="s">
        <v>47</v>
      </c>
      <c r="C42" s="13"/>
      <c r="D42" s="20"/>
      <c r="E42" s="30">
        <v>191975.82</v>
      </c>
    </row>
    <row r="43" spans="1:5" s="16" customFormat="1" ht="12">
      <c r="A43" s="11"/>
      <c r="B43" s="31" t="s">
        <v>48</v>
      </c>
      <c r="C43" s="13"/>
      <c r="D43" s="20"/>
      <c r="E43" s="30">
        <v>22575.4</v>
      </c>
    </row>
    <row r="44" spans="1:5" s="16" customFormat="1" ht="12">
      <c r="A44" s="11"/>
      <c r="B44" s="31" t="s">
        <v>49</v>
      </c>
      <c r="C44" s="13"/>
      <c r="D44" s="20"/>
      <c r="E44" s="30">
        <v>9561.0400000000009</v>
      </c>
    </row>
    <row r="45" spans="1:5" s="16" customFormat="1" ht="12">
      <c r="A45" s="11"/>
      <c r="B45" s="31" t="s">
        <v>50</v>
      </c>
      <c r="D45" s="20"/>
      <c r="E45" s="32">
        <v>259568.76</v>
      </c>
    </row>
    <row r="46" spans="1:5" s="16" customFormat="1" ht="12">
      <c r="A46" s="11"/>
      <c r="B46" s="12"/>
      <c r="C46" s="13"/>
      <c r="D46" s="20"/>
      <c r="E46" s="30"/>
    </row>
    <row r="47" spans="1:5" s="16" customFormat="1" ht="24">
      <c r="A47" s="11"/>
      <c r="B47" s="12" t="s">
        <v>39</v>
      </c>
      <c r="C47" s="13" t="s">
        <v>10</v>
      </c>
      <c r="D47" s="12" t="s">
        <v>51</v>
      </c>
      <c r="E47" s="32" t="s">
        <v>51</v>
      </c>
    </row>
    <row r="48" spans="1:5" s="16" customFormat="1" ht="31.5" customHeight="1">
      <c r="A48" s="23"/>
      <c r="B48" s="17" t="s">
        <v>52</v>
      </c>
      <c r="C48" s="18"/>
      <c r="D48" s="18"/>
      <c r="E48" s="19"/>
    </row>
    <row r="49" spans="1:5" s="16" customFormat="1" ht="12">
      <c r="A49" s="11"/>
      <c r="B49" s="12" t="s">
        <v>38</v>
      </c>
      <c r="C49" s="13" t="s">
        <v>18</v>
      </c>
      <c r="D49" s="27">
        <v>6234.4511999999995</v>
      </c>
      <c r="E49" s="15">
        <v>6448.4</v>
      </c>
    </row>
    <row r="50" spans="1:5" s="16" customFormat="1" ht="12">
      <c r="A50" s="11"/>
      <c r="B50" s="12" t="s">
        <v>39</v>
      </c>
      <c r="C50" s="13" t="s">
        <v>10</v>
      </c>
      <c r="D50" s="12" t="s">
        <v>53</v>
      </c>
      <c r="E50" s="32" t="s">
        <v>53</v>
      </c>
    </row>
    <row r="51" spans="1:5" s="16" customFormat="1" ht="27" customHeight="1">
      <c r="A51" s="23"/>
      <c r="B51" s="17" t="s">
        <v>54</v>
      </c>
      <c r="C51" s="18"/>
      <c r="D51" s="18"/>
      <c r="E51" s="19"/>
    </row>
    <row r="52" spans="1:5" s="16" customFormat="1" ht="12">
      <c r="A52" s="11"/>
      <c r="B52" s="12" t="s">
        <v>38</v>
      </c>
      <c r="C52" s="13" t="s">
        <v>18</v>
      </c>
      <c r="D52" s="20">
        <v>28066.255542000006</v>
      </c>
      <c r="E52" s="15">
        <f>2941.9*0.93*12</f>
        <v>32831.603999999999</v>
      </c>
    </row>
    <row r="53" spans="1:5" s="16" customFormat="1" ht="12">
      <c r="A53" s="11"/>
      <c r="B53" s="12" t="s">
        <v>39</v>
      </c>
      <c r="C53" s="13" t="s">
        <v>10</v>
      </c>
      <c r="D53" s="12" t="s">
        <v>55</v>
      </c>
      <c r="E53" s="32" t="s">
        <v>55</v>
      </c>
    </row>
    <row r="54" spans="1:5" s="16" customFormat="1" ht="24" customHeight="1">
      <c r="A54" s="23"/>
      <c r="B54" s="24" t="s">
        <v>56</v>
      </c>
      <c r="C54" s="25"/>
      <c r="D54" s="26"/>
      <c r="E54" s="15"/>
    </row>
    <row r="55" spans="1:5" s="16" customFormat="1" ht="12">
      <c r="A55" s="11"/>
      <c r="B55" s="12" t="s">
        <v>38</v>
      </c>
      <c r="C55" s="13" t="s">
        <v>18</v>
      </c>
      <c r="D55" s="20">
        <v>3811.4668020000004</v>
      </c>
      <c r="E55" s="15">
        <f>0.125*2941.9*12</f>
        <v>4412.8500000000004</v>
      </c>
    </row>
    <row r="56" spans="1:5" s="16" customFormat="1" ht="12">
      <c r="A56" s="11"/>
      <c r="B56" s="12" t="s">
        <v>39</v>
      </c>
      <c r="C56" s="13" t="s">
        <v>10</v>
      </c>
      <c r="D56" s="27" t="s">
        <v>55</v>
      </c>
      <c r="E56" s="33" t="s">
        <v>55</v>
      </c>
    </row>
    <row r="57" spans="1:5" s="16" customFormat="1" ht="26.25" customHeight="1">
      <c r="A57" s="23"/>
      <c r="B57" s="17" t="s">
        <v>57</v>
      </c>
      <c r="C57" s="18"/>
      <c r="D57" s="18"/>
      <c r="E57" s="19"/>
    </row>
    <row r="58" spans="1:5" s="16" customFormat="1" ht="12">
      <c r="A58" s="11"/>
      <c r="B58" s="12" t="s">
        <v>38</v>
      </c>
      <c r="C58" s="13" t="s">
        <v>18</v>
      </c>
      <c r="D58" s="20">
        <v>278066.39945399994</v>
      </c>
      <c r="E58" s="15">
        <f>7.835*2941.9*12</f>
        <v>276597.43800000002</v>
      </c>
    </row>
    <row r="59" spans="1:5" s="16" customFormat="1" ht="12">
      <c r="A59" s="11"/>
      <c r="B59" s="12" t="s">
        <v>39</v>
      </c>
      <c r="C59" s="13" t="s">
        <v>10</v>
      </c>
      <c r="D59" s="12" t="s">
        <v>40</v>
      </c>
      <c r="E59" s="32" t="s">
        <v>40</v>
      </c>
    </row>
    <row r="60" spans="1:5" s="38" customFormat="1" ht="24" hidden="1">
      <c r="A60" s="23"/>
      <c r="B60" s="34" t="s">
        <v>58</v>
      </c>
      <c r="C60" s="35" t="s">
        <v>18</v>
      </c>
      <c r="D60" s="36">
        <v>0</v>
      </c>
      <c r="E60" s="37"/>
    </row>
    <row r="61" spans="1:5" s="16" customFormat="1" ht="12" hidden="1">
      <c r="A61" s="11"/>
      <c r="B61" s="12" t="s">
        <v>59</v>
      </c>
      <c r="C61" s="13" t="s">
        <v>18</v>
      </c>
      <c r="D61" s="36">
        <v>0</v>
      </c>
      <c r="E61" s="15"/>
    </row>
    <row r="62" spans="1:5" s="16" customFormat="1" ht="13.5" hidden="1" customHeight="1">
      <c r="A62" s="11"/>
      <c r="B62" s="12" t="s">
        <v>60</v>
      </c>
      <c r="C62" s="13" t="s">
        <v>18</v>
      </c>
      <c r="D62" s="36">
        <v>0</v>
      </c>
      <c r="E62" s="15"/>
    </row>
    <row r="63" spans="1:5" s="16" customFormat="1" ht="12" hidden="1">
      <c r="A63" s="11"/>
      <c r="B63" s="12" t="s">
        <v>61</v>
      </c>
      <c r="C63" s="13" t="s">
        <v>18</v>
      </c>
      <c r="D63" s="36">
        <v>0</v>
      </c>
      <c r="E63" s="15"/>
    </row>
    <row r="64" spans="1:5" s="16" customFormat="1" ht="12">
      <c r="A64" s="39"/>
      <c r="B64" s="24" t="s">
        <v>62</v>
      </c>
      <c r="C64" s="25"/>
      <c r="D64" s="26"/>
      <c r="E64" s="15"/>
    </row>
    <row r="65" spans="1:5" s="16" customFormat="1" ht="12">
      <c r="A65" s="39"/>
      <c r="B65" s="12" t="s">
        <v>38</v>
      </c>
      <c r="C65" s="13" t="s">
        <v>18</v>
      </c>
      <c r="D65" s="20"/>
      <c r="E65" s="15">
        <v>155156.04</v>
      </c>
    </row>
    <row r="66" spans="1:5" s="16" customFormat="1" ht="12">
      <c r="A66" s="39"/>
      <c r="B66" s="12" t="s">
        <v>39</v>
      </c>
      <c r="C66" s="13" t="s">
        <v>10</v>
      </c>
      <c r="D66" s="12" t="s">
        <v>40</v>
      </c>
      <c r="E66" s="32" t="s">
        <v>40</v>
      </c>
    </row>
    <row r="67" spans="1:5" s="16" customFormat="1" ht="12">
      <c r="A67" s="39"/>
      <c r="B67" s="40"/>
      <c r="C67" s="41"/>
      <c r="D67" s="42"/>
      <c r="E67" s="15"/>
    </row>
    <row r="68" spans="1:5" s="16" customFormat="1" ht="12" customHeight="1">
      <c r="A68" s="24" t="s">
        <v>63</v>
      </c>
      <c r="B68" s="25"/>
      <c r="C68" s="25"/>
      <c r="D68" s="25"/>
      <c r="E68" s="26"/>
    </row>
    <row r="69" spans="1:5" s="16" customFormat="1" ht="12">
      <c r="A69" s="11"/>
      <c r="B69" s="12" t="s">
        <v>64</v>
      </c>
      <c r="C69" s="13" t="s">
        <v>65</v>
      </c>
      <c r="D69" s="43">
        <v>36</v>
      </c>
      <c r="E69" s="9">
        <v>32</v>
      </c>
    </row>
    <row r="70" spans="1:5" s="16" customFormat="1" ht="12">
      <c r="A70" s="11"/>
      <c r="B70" s="12" t="s">
        <v>66</v>
      </c>
      <c r="C70" s="13" t="s">
        <v>65</v>
      </c>
      <c r="D70" s="43">
        <v>36</v>
      </c>
      <c r="E70" s="15">
        <v>32</v>
      </c>
    </row>
    <row r="71" spans="1:5" s="16" customFormat="1" ht="12">
      <c r="A71" s="11"/>
      <c r="B71" s="12" t="s">
        <v>67</v>
      </c>
      <c r="C71" s="13" t="s">
        <v>65</v>
      </c>
      <c r="D71" s="43">
        <v>0</v>
      </c>
      <c r="E71" s="15"/>
    </row>
    <row r="72" spans="1:5" s="16" customFormat="1" ht="12">
      <c r="A72" s="11"/>
      <c r="B72" s="12" t="s">
        <v>68</v>
      </c>
      <c r="C72" s="13" t="s">
        <v>18</v>
      </c>
      <c r="D72" s="43">
        <v>0</v>
      </c>
      <c r="E72" s="15"/>
    </row>
    <row r="73" spans="1:5" s="16" customFormat="1" ht="14.25" customHeight="1">
      <c r="A73" s="44" t="s">
        <v>69</v>
      </c>
      <c r="B73" s="45"/>
      <c r="C73" s="45"/>
      <c r="D73" s="45"/>
      <c r="E73" s="46"/>
    </row>
    <row r="74" spans="1:5" s="16" customFormat="1" ht="12">
      <c r="A74" s="11"/>
      <c r="B74" s="12" t="s">
        <v>17</v>
      </c>
      <c r="C74" s="13" t="s">
        <v>18</v>
      </c>
      <c r="D74" s="27">
        <v>0</v>
      </c>
      <c r="E74" s="15"/>
    </row>
    <row r="75" spans="1:5" s="16" customFormat="1" ht="12">
      <c r="A75" s="11"/>
      <c r="B75" s="12" t="s">
        <v>19</v>
      </c>
      <c r="C75" s="13" t="s">
        <v>18</v>
      </c>
      <c r="D75" s="27">
        <v>0</v>
      </c>
      <c r="E75" s="15"/>
    </row>
    <row r="76" spans="1:5" s="16" customFormat="1" ht="12">
      <c r="A76" s="11"/>
      <c r="B76" s="12" t="s">
        <v>20</v>
      </c>
      <c r="C76" s="13" t="s">
        <v>18</v>
      </c>
      <c r="D76" s="27">
        <v>166214.56000000006</v>
      </c>
      <c r="E76" s="15">
        <v>261331.38</v>
      </c>
    </row>
    <row r="77" spans="1:5" s="16" customFormat="1" ht="12">
      <c r="A77" s="11"/>
      <c r="B77" s="12" t="s">
        <v>70</v>
      </c>
      <c r="C77" s="13" t="s">
        <v>18</v>
      </c>
      <c r="D77" s="27">
        <v>0</v>
      </c>
      <c r="E77" s="15"/>
    </row>
    <row r="78" spans="1:5" s="16" customFormat="1" ht="12">
      <c r="A78" s="11"/>
      <c r="B78" s="12" t="s">
        <v>34</v>
      </c>
      <c r="C78" s="13" t="s">
        <v>18</v>
      </c>
      <c r="D78" s="27">
        <v>0</v>
      </c>
      <c r="E78" s="15"/>
    </row>
    <row r="79" spans="1:5" s="16" customFormat="1" ht="12">
      <c r="A79" s="11"/>
      <c r="B79" s="12" t="s">
        <v>35</v>
      </c>
      <c r="C79" s="13" t="s">
        <v>18</v>
      </c>
      <c r="D79" s="27">
        <v>261331.38000000003</v>
      </c>
      <c r="E79" s="15">
        <f>E86+E96+E106+E116+E126+E136</f>
        <v>310053.24</v>
      </c>
    </row>
    <row r="80" spans="1:5" s="16" customFormat="1" ht="12.75" customHeight="1">
      <c r="A80" s="17" t="s">
        <v>71</v>
      </c>
      <c r="B80" s="18"/>
      <c r="C80" s="18"/>
      <c r="D80" s="18"/>
      <c r="E80" s="19"/>
    </row>
    <row r="81" spans="1:5" s="38" customFormat="1" ht="12" customHeight="1">
      <c r="A81" s="23"/>
      <c r="B81" s="34" t="s">
        <v>72</v>
      </c>
      <c r="C81" s="47" t="s">
        <v>73</v>
      </c>
      <c r="D81" s="48"/>
      <c r="E81" s="49"/>
    </row>
    <row r="82" spans="1:5" s="16" customFormat="1" ht="12">
      <c r="A82" s="11"/>
      <c r="B82" s="12" t="s">
        <v>74</v>
      </c>
      <c r="C82" s="13" t="s">
        <v>10</v>
      </c>
      <c r="D82" s="50" t="s">
        <v>75</v>
      </c>
      <c r="E82" s="15"/>
    </row>
    <row r="83" spans="1:5" s="16" customFormat="1" ht="12">
      <c r="A83" s="11"/>
      <c r="B83" s="12" t="s">
        <v>76</v>
      </c>
      <c r="C83" s="13" t="s">
        <v>77</v>
      </c>
      <c r="D83" s="50">
        <v>551.07667700000002</v>
      </c>
      <c r="E83" s="15">
        <v>551.08000000000004</v>
      </c>
    </row>
    <row r="84" spans="1:5" s="16" customFormat="1" ht="12">
      <c r="A84" s="11"/>
      <c r="B84" s="12" t="s">
        <v>78</v>
      </c>
      <c r="C84" s="13" t="s">
        <v>18</v>
      </c>
      <c r="D84" s="50">
        <v>538195.26</v>
      </c>
      <c r="E84" s="15">
        <v>548993.57999999996</v>
      </c>
    </row>
    <row r="85" spans="1:5" s="16" customFormat="1" ht="12">
      <c r="A85" s="11"/>
      <c r="B85" s="12" t="s">
        <v>79</v>
      </c>
      <c r="C85" s="13" t="s">
        <v>18</v>
      </c>
      <c r="D85" s="50">
        <v>519412.68</v>
      </c>
      <c r="E85" s="15">
        <v>535793.66</v>
      </c>
    </row>
    <row r="86" spans="1:5" s="16" customFormat="1" ht="12">
      <c r="A86" s="11"/>
      <c r="B86" s="12" t="s">
        <v>80</v>
      </c>
      <c r="C86" s="13" t="s">
        <v>18</v>
      </c>
      <c r="D86" s="50">
        <v>59340.05</v>
      </c>
      <c r="E86" s="15">
        <v>71251.53</v>
      </c>
    </row>
    <row r="87" spans="1:5" s="16" customFormat="1">
      <c r="A87" s="11"/>
      <c r="B87" s="12" t="s">
        <v>81</v>
      </c>
      <c r="C87" s="13" t="s">
        <v>18</v>
      </c>
      <c r="D87" s="50">
        <v>349962.14</v>
      </c>
      <c r="E87" s="51">
        <f>E84</f>
        <v>548993.57999999996</v>
      </c>
    </row>
    <row r="88" spans="1:5" s="16" customFormat="1" ht="12">
      <c r="A88" s="11"/>
      <c r="B88" s="12" t="s">
        <v>82</v>
      </c>
      <c r="C88" s="13" t="s">
        <v>18</v>
      </c>
      <c r="D88" s="50">
        <v>349962.14</v>
      </c>
      <c r="E88" s="15">
        <f>E87</f>
        <v>548993.57999999996</v>
      </c>
    </row>
    <row r="89" spans="1:5" s="16" customFormat="1" ht="12">
      <c r="A89" s="11"/>
      <c r="B89" s="12" t="s">
        <v>83</v>
      </c>
      <c r="C89" s="13" t="s">
        <v>18</v>
      </c>
      <c r="D89" s="27">
        <v>0</v>
      </c>
      <c r="E89" s="15">
        <f>E87-E88</f>
        <v>0</v>
      </c>
    </row>
    <row r="90" spans="1:5" s="16" customFormat="1" ht="24">
      <c r="A90" s="11"/>
      <c r="B90" s="12" t="s">
        <v>84</v>
      </c>
      <c r="C90" s="13" t="s">
        <v>18</v>
      </c>
      <c r="D90" s="27">
        <v>0</v>
      </c>
      <c r="E90" s="15"/>
    </row>
    <row r="91" spans="1:5" s="38" customFormat="1" ht="12" customHeight="1">
      <c r="A91" s="23"/>
      <c r="B91" s="34" t="s">
        <v>72</v>
      </c>
      <c r="C91" s="47" t="s">
        <v>73</v>
      </c>
      <c r="D91" s="48"/>
      <c r="E91" s="49"/>
    </row>
    <row r="92" spans="1:5" s="16" customFormat="1" ht="12">
      <c r="A92" s="11"/>
      <c r="B92" s="12" t="s">
        <v>74</v>
      </c>
      <c r="C92" s="13" t="s">
        <v>10</v>
      </c>
      <c r="D92" s="50" t="s">
        <v>85</v>
      </c>
      <c r="E92" s="15"/>
    </row>
    <row r="93" spans="1:5" s="16" customFormat="1" ht="12">
      <c r="A93" s="11"/>
      <c r="B93" s="12" t="s">
        <v>76</v>
      </c>
      <c r="C93" s="13" t="s">
        <v>77</v>
      </c>
      <c r="D93" s="50">
        <v>2593.9448870000001</v>
      </c>
      <c r="E93" s="15">
        <v>2593.94</v>
      </c>
    </row>
    <row r="94" spans="1:5" s="16" customFormat="1" ht="12">
      <c r="A94" s="11"/>
      <c r="B94" s="12" t="s">
        <v>78</v>
      </c>
      <c r="C94" s="13" t="s">
        <v>18</v>
      </c>
      <c r="D94" s="50">
        <v>748962.66</v>
      </c>
      <c r="E94" s="15">
        <v>82473.56</v>
      </c>
    </row>
    <row r="95" spans="1:5" s="16" customFormat="1" ht="12">
      <c r="A95" s="11"/>
      <c r="B95" s="12" t="s">
        <v>79</v>
      </c>
      <c r="C95" s="13" t="s">
        <v>18</v>
      </c>
      <c r="D95" s="50">
        <v>717112.48</v>
      </c>
      <c r="E95" s="9">
        <v>798593.27</v>
      </c>
    </row>
    <row r="96" spans="1:5" s="16" customFormat="1" ht="12">
      <c r="A96" s="11"/>
      <c r="B96" s="12" t="s">
        <v>80</v>
      </c>
      <c r="C96" s="13" t="s">
        <v>18</v>
      </c>
      <c r="D96" s="50">
        <v>86280.97</v>
      </c>
      <c r="E96" s="15">
        <v>110641.19</v>
      </c>
    </row>
    <row r="97" spans="1:5" s="16" customFormat="1">
      <c r="A97" s="11"/>
      <c r="B97" s="12" t="s">
        <v>81</v>
      </c>
      <c r="C97" s="13" t="s">
        <v>18</v>
      </c>
      <c r="D97" s="50">
        <v>349962.14</v>
      </c>
      <c r="E97" s="51">
        <f>E94</f>
        <v>82473.56</v>
      </c>
    </row>
    <row r="98" spans="1:5" s="16" customFormat="1" ht="12">
      <c r="A98" s="11"/>
      <c r="B98" s="12" t="s">
        <v>82</v>
      </c>
      <c r="C98" s="13" t="s">
        <v>18</v>
      </c>
      <c r="D98" s="50">
        <v>349962.14</v>
      </c>
      <c r="E98" s="15">
        <f>E97</f>
        <v>82473.56</v>
      </c>
    </row>
    <row r="99" spans="1:5" s="16" customFormat="1" ht="12">
      <c r="A99" s="11"/>
      <c r="B99" s="12" t="s">
        <v>83</v>
      </c>
      <c r="C99" s="13" t="s">
        <v>18</v>
      </c>
      <c r="D99" s="27">
        <v>0</v>
      </c>
      <c r="E99" s="15">
        <f>E97-E98</f>
        <v>0</v>
      </c>
    </row>
    <row r="100" spans="1:5" s="16" customFormat="1" ht="24">
      <c r="A100" s="11"/>
      <c r="B100" s="12" t="s">
        <v>84</v>
      </c>
      <c r="C100" s="13" t="s">
        <v>18</v>
      </c>
      <c r="D100" s="27">
        <v>0</v>
      </c>
      <c r="E100" s="15"/>
    </row>
    <row r="101" spans="1:5" s="38" customFormat="1" ht="12" customHeight="1" outlineLevel="1">
      <c r="A101" s="23"/>
      <c r="B101" s="34" t="s">
        <v>72</v>
      </c>
      <c r="C101" s="47" t="s">
        <v>86</v>
      </c>
      <c r="D101" s="48"/>
      <c r="E101" s="49"/>
    </row>
    <row r="102" spans="1:5" s="16" customFormat="1" ht="12" outlineLevel="1">
      <c r="A102" s="11"/>
      <c r="B102" s="12" t="s">
        <v>74</v>
      </c>
      <c r="C102" s="13" t="s">
        <v>10</v>
      </c>
      <c r="D102" s="50" t="s">
        <v>87</v>
      </c>
      <c r="E102" s="15"/>
    </row>
    <row r="103" spans="1:5" s="16" customFormat="1" ht="12" outlineLevel="1">
      <c r="A103" s="11"/>
      <c r="B103" s="12" t="s">
        <v>76</v>
      </c>
      <c r="C103" s="13" t="s">
        <v>77</v>
      </c>
      <c r="D103" s="50">
        <v>4433.9826329999996</v>
      </c>
      <c r="E103" s="15">
        <v>5153.09</v>
      </c>
    </row>
    <row r="104" spans="1:5" s="16" customFormat="1" ht="12" outlineLevel="1">
      <c r="A104" s="11"/>
      <c r="B104" s="12" t="s">
        <v>78</v>
      </c>
      <c r="C104" s="13" t="s">
        <v>18</v>
      </c>
      <c r="D104" s="50">
        <v>351635.11</v>
      </c>
      <c r="E104" s="15">
        <v>426607.76</v>
      </c>
    </row>
    <row r="105" spans="1:5" s="16" customFormat="1" ht="12" outlineLevel="1">
      <c r="A105" s="11"/>
      <c r="B105" s="12" t="s">
        <v>79</v>
      </c>
      <c r="C105" s="13" t="s">
        <v>18</v>
      </c>
      <c r="D105" s="50">
        <v>330578.28999999998</v>
      </c>
      <c r="E105" s="15">
        <v>422936.74</v>
      </c>
    </row>
    <row r="106" spans="1:5" s="16" customFormat="1" ht="12" outlineLevel="1">
      <c r="A106" s="11"/>
      <c r="B106" s="12" t="s">
        <v>80</v>
      </c>
      <c r="C106" s="13" t="s">
        <v>18</v>
      </c>
      <c r="D106" s="50">
        <v>51311.25</v>
      </c>
      <c r="E106" s="15">
        <v>53276.1</v>
      </c>
    </row>
    <row r="107" spans="1:5" s="16" customFormat="1" outlineLevel="1">
      <c r="A107" s="11"/>
      <c r="B107" s="12" t="s">
        <v>81</v>
      </c>
      <c r="C107" s="13" t="s">
        <v>18</v>
      </c>
      <c r="D107" s="50">
        <v>349962.14</v>
      </c>
      <c r="E107" s="51">
        <f>E104</f>
        <v>426607.76</v>
      </c>
    </row>
    <row r="108" spans="1:5" s="16" customFormat="1" ht="12" outlineLevel="1">
      <c r="A108" s="11"/>
      <c r="B108" s="12" t="s">
        <v>82</v>
      </c>
      <c r="C108" s="13" t="s">
        <v>18</v>
      </c>
      <c r="D108" s="50">
        <v>349962.14</v>
      </c>
      <c r="E108" s="15">
        <f>E107</f>
        <v>426607.76</v>
      </c>
    </row>
    <row r="109" spans="1:5" s="16" customFormat="1" ht="12" outlineLevel="1">
      <c r="A109" s="11"/>
      <c r="B109" s="12" t="s">
        <v>83</v>
      </c>
      <c r="C109" s="13" t="s">
        <v>18</v>
      </c>
      <c r="D109" s="27">
        <v>0</v>
      </c>
      <c r="E109" s="15">
        <f>E107-E108</f>
        <v>0</v>
      </c>
    </row>
    <row r="110" spans="1:5" s="16" customFormat="1" ht="24" outlineLevel="1">
      <c r="A110" s="11"/>
      <c r="B110" s="12" t="s">
        <v>84</v>
      </c>
      <c r="C110" s="13" t="s">
        <v>18</v>
      </c>
      <c r="D110" s="27">
        <v>0</v>
      </c>
      <c r="E110" s="15"/>
    </row>
    <row r="111" spans="1:5" s="38" customFormat="1" ht="12" customHeight="1" outlineLevel="1">
      <c r="A111" s="23"/>
      <c r="B111" s="34" t="s">
        <v>72</v>
      </c>
      <c r="C111" s="47" t="s">
        <v>86</v>
      </c>
      <c r="D111" s="48"/>
      <c r="E111" s="49"/>
    </row>
    <row r="112" spans="1:5" s="16" customFormat="1" ht="12" outlineLevel="1">
      <c r="A112" s="11"/>
      <c r="B112" s="12" t="s">
        <v>74</v>
      </c>
      <c r="C112" s="13" t="s">
        <v>10</v>
      </c>
      <c r="D112" s="50" t="s">
        <v>85</v>
      </c>
      <c r="E112" s="15"/>
    </row>
    <row r="113" spans="1:5" s="16" customFormat="1" ht="12" outlineLevel="1">
      <c r="A113" s="11"/>
      <c r="B113" s="12" t="s">
        <v>76</v>
      </c>
      <c r="C113" s="13" t="s">
        <v>77</v>
      </c>
      <c r="D113" s="50">
        <v>571.51539600000001</v>
      </c>
      <c r="E113" s="9">
        <v>604.02</v>
      </c>
    </row>
    <row r="114" spans="1:5" s="16" customFormat="1" ht="12" outlineLevel="1">
      <c r="A114" s="11"/>
      <c r="B114" s="12" t="s">
        <v>78</v>
      </c>
      <c r="C114" s="13" t="s">
        <v>18</v>
      </c>
      <c r="D114" s="50">
        <v>237916.7</v>
      </c>
      <c r="E114" s="15">
        <v>283513.58</v>
      </c>
    </row>
    <row r="115" spans="1:5" s="16" customFormat="1" ht="12" outlineLevel="1">
      <c r="A115" s="11"/>
      <c r="B115" s="12" t="s">
        <v>79</v>
      </c>
      <c r="C115" s="13" t="s">
        <v>18</v>
      </c>
      <c r="D115" s="50">
        <v>225132.07</v>
      </c>
      <c r="E115" s="15">
        <v>271745.59999999998</v>
      </c>
    </row>
    <row r="116" spans="1:5" s="16" customFormat="1" ht="12" outlineLevel="1">
      <c r="A116" s="11"/>
      <c r="B116" s="12" t="s">
        <v>80</v>
      </c>
      <c r="C116" s="13" t="s">
        <v>18</v>
      </c>
      <c r="D116" s="50">
        <v>31517.439999999999</v>
      </c>
      <c r="E116" s="15">
        <v>42498.23</v>
      </c>
    </row>
    <row r="117" spans="1:5" s="16" customFormat="1" outlineLevel="1">
      <c r="A117" s="11"/>
      <c r="B117" s="12" t="s">
        <v>81</v>
      </c>
      <c r="C117" s="13" t="s">
        <v>18</v>
      </c>
      <c r="D117" s="50">
        <v>349962.14</v>
      </c>
      <c r="E117" s="51">
        <f>E114</f>
        <v>283513.58</v>
      </c>
    </row>
    <row r="118" spans="1:5" s="16" customFormat="1" ht="12" outlineLevel="1">
      <c r="A118" s="11"/>
      <c r="B118" s="12" t="s">
        <v>82</v>
      </c>
      <c r="C118" s="13" t="s">
        <v>18</v>
      </c>
      <c r="D118" s="50">
        <v>349962.14</v>
      </c>
      <c r="E118" s="15">
        <f>E117</f>
        <v>283513.58</v>
      </c>
    </row>
    <row r="119" spans="1:5" s="16" customFormat="1" ht="12" outlineLevel="1">
      <c r="A119" s="11"/>
      <c r="B119" s="12" t="s">
        <v>83</v>
      </c>
      <c r="C119" s="13" t="s">
        <v>18</v>
      </c>
      <c r="D119" s="27">
        <v>0</v>
      </c>
      <c r="E119" s="15">
        <f>E117-E118</f>
        <v>0</v>
      </c>
    </row>
    <row r="120" spans="1:5" s="16" customFormat="1" ht="24" outlineLevel="1">
      <c r="A120" s="11"/>
      <c r="B120" s="12" t="s">
        <v>84</v>
      </c>
      <c r="C120" s="13" t="s">
        <v>18</v>
      </c>
      <c r="D120" s="27">
        <v>0</v>
      </c>
      <c r="E120" s="15"/>
    </row>
    <row r="121" spans="1:5" s="38" customFormat="1" ht="12" customHeight="1">
      <c r="A121" s="23"/>
      <c r="B121" s="34" t="s">
        <v>72</v>
      </c>
      <c r="C121" s="47" t="s">
        <v>88</v>
      </c>
      <c r="D121" s="48"/>
      <c r="E121" s="49"/>
    </row>
    <row r="122" spans="1:5" s="16" customFormat="1" ht="12">
      <c r="A122" s="11"/>
      <c r="B122" s="12" t="s">
        <v>74</v>
      </c>
      <c r="C122" s="13" t="s">
        <v>10</v>
      </c>
      <c r="D122" s="50" t="s">
        <v>87</v>
      </c>
      <c r="E122" s="15"/>
    </row>
    <row r="123" spans="1:5" s="16" customFormat="1" ht="12">
      <c r="A123" s="11"/>
      <c r="B123" s="12" t="s">
        <v>76</v>
      </c>
      <c r="C123" s="13" t="s">
        <v>77</v>
      </c>
      <c r="D123" s="50">
        <v>8228.6577149999994</v>
      </c>
      <c r="E123" s="15">
        <v>9435.2099999999991</v>
      </c>
    </row>
    <row r="124" spans="1:5" s="16" customFormat="1" ht="12">
      <c r="A124" s="11"/>
      <c r="B124" s="12" t="s">
        <v>78</v>
      </c>
      <c r="C124" s="13" t="s">
        <v>18</v>
      </c>
      <c r="D124" s="50">
        <v>132599.92000000001</v>
      </c>
      <c r="E124" s="15">
        <v>159564.06</v>
      </c>
    </row>
    <row r="125" spans="1:5" s="16" customFormat="1" ht="12">
      <c r="A125" s="11"/>
      <c r="B125" s="12" t="s">
        <v>79</v>
      </c>
      <c r="C125" s="13" t="s">
        <v>18</v>
      </c>
      <c r="D125" s="50">
        <v>125335.19</v>
      </c>
      <c r="E125" s="9">
        <v>159766.19</v>
      </c>
    </row>
    <row r="126" spans="1:5" s="16" customFormat="1" ht="12">
      <c r="A126" s="11"/>
      <c r="B126" s="12" t="s">
        <v>80</v>
      </c>
      <c r="C126" s="13" t="s">
        <v>18</v>
      </c>
      <c r="D126" s="50">
        <v>18538.89</v>
      </c>
      <c r="E126" s="15">
        <v>17137.09</v>
      </c>
    </row>
    <row r="127" spans="1:5" s="16" customFormat="1">
      <c r="A127" s="11"/>
      <c r="B127" s="12" t="s">
        <v>81</v>
      </c>
      <c r="C127" s="13" t="s">
        <v>18</v>
      </c>
      <c r="D127" s="50">
        <v>349962.14</v>
      </c>
      <c r="E127" s="51">
        <f>E124</f>
        <v>159564.06</v>
      </c>
    </row>
    <row r="128" spans="1:5" s="16" customFormat="1" ht="12">
      <c r="A128" s="11"/>
      <c r="B128" s="12" t="s">
        <v>82</v>
      </c>
      <c r="C128" s="13" t="s">
        <v>18</v>
      </c>
      <c r="D128" s="50">
        <v>349962.14</v>
      </c>
      <c r="E128" s="15">
        <f>E127</f>
        <v>159564.06</v>
      </c>
    </row>
    <row r="129" spans="1:5" s="16" customFormat="1" ht="12">
      <c r="A129" s="11"/>
      <c r="B129" s="12" t="s">
        <v>83</v>
      </c>
      <c r="C129" s="13" t="s">
        <v>18</v>
      </c>
      <c r="D129" s="27">
        <v>0</v>
      </c>
      <c r="E129" s="15">
        <f>E127-E128</f>
        <v>0</v>
      </c>
    </row>
    <row r="130" spans="1:5" s="16" customFormat="1" ht="24">
      <c r="A130" s="11"/>
      <c r="B130" s="12" t="s">
        <v>84</v>
      </c>
      <c r="C130" s="13" t="s">
        <v>18</v>
      </c>
      <c r="D130" s="27">
        <v>0</v>
      </c>
      <c r="E130" s="15"/>
    </row>
    <row r="131" spans="1:5" s="38" customFormat="1" ht="12" customHeight="1">
      <c r="A131" s="23"/>
      <c r="B131" s="34" t="s">
        <v>72</v>
      </c>
      <c r="C131" s="47" t="s">
        <v>89</v>
      </c>
      <c r="D131" s="48"/>
      <c r="E131" s="49"/>
    </row>
    <row r="132" spans="1:5" s="16" customFormat="1" ht="12">
      <c r="A132" s="11"/>
      <c r="B132" s="12" t="s">
        <v>74</v>
      </c>
      <c r="C132" s="13" t="s">
        <v>10</v>
      </c>
      <c r="D132" s="50" t="s">
        <v>87</v>
      </c>
      <c r="E132" s="15"/>
    </row>
    <row r="133" spans="1:5" s="16" customFormat="1" ht="12">
      <c r="A133" s="11"/>
      <c r="B133" s="12" t="s">
        <v>76</v>
      </c>
      <c r="C133" s="13" t="s">
        <v>77</v>
      </c>
      <c r="D133" s="50">
        <v>11436.098389000001</v>
      </c>
      <c r="E133" s="15">
        <v>10510.4</v>
      </c>
    </row>
    <row r="134" spans="1:5" s="16" customFormat="1" ht="12">
      <c r="A134" s="11"/>
      <c r="B134" s="12" t="s">
        <v>78</v>
      </c>
      <c r="C134" s="13" t="s">
        <v>18</v>
      </c>
      <c r="D134" s="50">
        <v>119265.97</v>
      </c>
      <c r="E134" s="15">
        <v>128607.11</v>
      </c>
    </row>
    <row r="135" spans="1:5" s="16" customFormat="1" ht="12">
      <c r="A135" s="11"/>
      <c r="B135" s="12" t="s">
        <v>79</v>
      </c>
      <c r="C135" s="13" t="s">
        <v>18</v>
      </c>
      <c r="D135" s="50">
        <v>115888.09</v>
      </c>
      <c r="E135" s="15">
        <v>126161.12</v>
      </c>
    </row>
    <row r="136" spans="1:5" s="16" customFormat="1" ht="12">
      <c r="A136" s="11"/>
      <c r="B136" s="12" t="s">
        <v>80</v>
      </c>
      <c r="C136" s="13" t="s">
        <v>18</v>
      </c>
      <c r="D136" s="50">
        <v>14342.78</v>
      </c>
      <c r="E136" s="15">
        <v>15249.1</v>
      </c>
    </row>
    <row r="137" spans="1:5" s="38" customFormat="1" ht="12" hidden="1" customHeight="1" outlineLevel="1">
      <c r="A137" s="23">
        <v>37</v>
      </c>
      <c r="B137" s="34" t="s">
        <v>72</v>
      </c>
      <c r="C137" s="47" t="s">
        <v>90</v>
      </c>
      <c r="D137" s="49"/>
      <c r="E137" s="15"/>
    </row>
    <row r="138" spans="1:5" s="16" customFormat="1" ht="12" hidden="1" customHeight="1" outlineLevel="1">
      <c r="A138" s="11">
        <v>38</v>
      </c>
      <c r="B138" s="12" t="s">
        <v>74</v>
      </c>
      <c r="C138" s="13" t="s">
        <v>10</v>
      </c>
      <c r="D138" s="27"/>
      <c r="E138" s="15"/>
    </row>
    <row r="139" spans="1:5" s="16" customFormat="1" ht="12" hidden="1" customHeight="1" outlineLevel="1">
      <c r="A139" s="11">
        <v>39</v>
      </c>
      <c r="B139" s="12" t="s">
        <v>76</v>
      </c>
      <c r="C139" s="13" t="s">
        <v>77</v>
      </c>
      <c r="D139" s="50"/>
      <c r="E139" s="15"/>
    </row>
    <row r="140" spans="1:5" s="16" customFormat="1" ht="12" hidden="1" customHeight="1" outlineLevel="1">
      <c r="A140" s="11">
        <v>40</v>
      </c>
      <c r="B140" s="12" t="s">
        <v>78</v>
      </c>
      <c r="C140" s="13" t="s">
        <v>18</v>
      </c>
      <c r="D140" s="50"/>
      <c r="E140" s="52"/>
    </row>
    <row r="141" spans="1:5" s="16" customFormat="1" ht="12" hidden="1" customHeight="1" outlineLevel="1">
      <c r="A141" s="11">
        <v>41</v>
      </c>
      <c r="B141" s="12" t="s">
        <v>79</v>
      </c>
      <c r="C141" s="13" t="s">
        <v>18</v>
      </c>
      <c r="D141" s="50"/>
      <c r="E141" s="52"/>
    </row>
    <row r="142" spans="1:5" s="16" customFormat="1" ht="12" hidden="1" customHeight="1" outlineLevel="1">
      <c r="A142" s="11">
        <v>42</v>
      </c>
      <c r="B142" s="12" t="s">
        <v>80</v>
      </c>
      <c r="C142" s="13" t="s">
        <v>18</v>
      </c>
      <c r="D142" s="50"/>
      <c r="E142" s="52"/>
    </row>
    <row r="143" spans="1:5" s="16" customFormat="1" ht="12" hidden="1" customHeight="1" outlineLevel="1">
      <c r="A143" s="11">
        <v>43</v>
      </c>
      <c r="B143" s="12" t="s">
        <v>81</v>
      </c>
      <c r="C143" s="13" t="s">
        <v>18</v>
      </c>
      <c r="D143" s="50"/>
      <c r="E143" s="52"/>
    </row>
    <row r="144" spans="1:5" s="16" customFormat="1" ht="12" hidden="1" customHeight="1" outlineLevel="1">
      <c r="A144" s="11">
        <v>44</v>
      </c>
      <c r="B144" s="12" t="s">
        <v>82</v>
      </c>
      <c r="C144" s="13" t="s">
        <v>18</v>
      </c>
      <c r="D144" s="50"/>
      <c r="E144" s="52"/>
    </row>
    <row r="145" spans="1:5" s="16" customFormat="1" ht="12" hidden="1" customHeight="1" outlineLevel="1">
      <c r="A145" s="11">
        <v>45</v>
      </c>
      <c r="B145" s="12" t="s">
        <v>83</v>
      </c>
      <c r="C145" s="13" t="s">
        <v>18</v>
      </c>
      <c r="D145" s="27">
        <v>0</v>
      </c>
      <c r="E145" s="52"/>
    </row>
    <row r="146" spans="1:5" s="16" customFormat="1" ht="12.75" hidden="1" customHeight="1" outlineLevel="1">
      <c r="A146" s="11">
        <v>46</v>
      </c>
      <c r="B146" s="12" t="s">
        <v>84</v>
      </c>
      <c r="C146" s="13" t="s">
        <v>18</v>
      </c>
      <c r="D146" s="27">
        <v>0</v>
      </c>
      <c r="E146" s="52"/>
    </row>
    <row r="147" spans="1:5" s="16" customFormat="1" ht="12.75" customHeight="1" outlineLevel="1">
      <c r="A147" s="39"/>
      <c r="B147" s="12" t="s">
        <v>81</v>
      </c>
      <c r="C147" s="13" t="s">
        <v>18</v>
      </c>
      <c r="D147" s="50">
        <v>349962.14</v>
      </c>
      <c r="E147" s="51">
        <f>E144</f>
        <v>0</v>
      </c>
    </row>
    <row r="148" spans="1:5" s="16" customFormat="1" ht="12.75" customHeight="1" outlineLevel="1">
      <c r="A148" s="39"/>
      <c r="B148" s="12" t="s">
        <v>82</v>
      </c>
      <c r="C148" s="13" t="s">
        <v>18</v>
      </c>
      <c r="D148" s="50">
        <v>349962.14</v>
      </c>
      <c r="E148" s="15">
        <f>E147</f>
        <v>0</v>
      </c>
    </row>
    <row r="149" spans="1:5" s="16" customFormat="1" ht="12.75" customHeight="1" outlineLevel="1">
      <c r="A149" s="39"/>
      <c r="B149" s="12" t="s">
        <v>83</v>
      </c>
      <c r="C149" s="13" t="s">
        <v>18</v>
      </c>
      <c r="D149" s="27">
        <v>0</v>
      </c>
      <c r="E149" s="15">
        <f>E147-E148</f>
        <v>0</v>
      </c>
    </row>
    <row r="150" spans="1:5" s="16" customFormat="1" ht="12.75" customHeight="1" outlineLevel="1">
      <c r="A150" s="39"/>
      <c r="B150" s="12" t="s">
        <v>84</v>
      </c>
      <c r="C150" s="13" t="s">
        <v>18</v>
      </c>
      <c r="D150" s="27">
        <v>0</v>
      </c>
      <c r="E150" s="15"/>
    </row>
    <row r="151" spans="1:5" s="16" customFormat="1" ht="12" customHeight="1">
      <c r="A151" s="17" t="s">
        <v>91</v>
      </c>
      <c r="B151" s="18"/>
      <c r="C151" s="18"/>
      <c r="D151" s="18"/>
      <c r="E151" s="19"/>
    </row>
    <row r="152" spans="1:5" s="16" customFormat="1">
      <c r="A152" s="11"/>
      <c r="B152" s="12" t="s">
        <v>92</v>
      </c>
      <c r="C152" s="13" t="s">
        <v>65</v>
      </c>
      <c r="D152" s="43">
        <v>4</v>
      </c>
      <c r="E152" s="53">
        <v>27</v>
      </c>
    </row>
    <row r="153" spans="1:5" s="16" customFormat="1">
      <c r="A153" s="11"/>
      <c r="B153" s="12" t="s">
        <v>93</v>
      </c>
      <c r="C153" s="13" t="s">
        <v>65</v>
      </c>
      <c r="D153" s="43">
        <v>0</v>
      </c>
      <c r="E153" s="53">
        <v>10</v>
      </c>
    </row>
    <row r="154" spans="1:5" s="16" customFormat="1" ht="12.75" customHeight="1">
      <c r="A154" s="11"/>
      <c r="B154" s="12" t="s">
        <v>94</v>
      </c>
      <c r="C154" s="13" t="s">
        <v>18</v>
      </c>
      <c r="D154" s="43">
        <v>85</v>
      </c>
      <c r="E154" s="52">
        <v>74459.55</v>
      </c>
    </row>
  </sheetData>
  <mergeCells count="24">
    <mergeCell ref="C101:E101"/>
    <mergeCell ref="C111:E111"/>
    <mergeCell ref="C121:E121"/>
    <mergeCell ref="C131:E131"/>
    <mergeCell ref="C137:D137"/>
    <mergeCell ref="A151:E151"/>
    <mergeCell ref="B64:D64"/>
    <mergeCell ref="A68:E68"/>
    <mergeCell ref="A73:E73"/>
    <mergeCell ref="A80:E80"/>
    <mergeCell ref="C81:E81"/>
    <mergeCell ref="C91:E91"/>
    <mergeCell ref="B33:E33"/>
    <mergeCell ref="B36:C36"/>
    <mergeCell ref="B48:E48"/>
    <mergeCell ref="B51:E51"/>
    <mergeCell ref="B54:D54"/>
    <mergeCell ref="B57:E57"/>
    <mergeCell ref="A1:C3"/>
    <mergeCell ref="A4:E4"/>
    <mergeCell ref="A5:E5"/>
    <mergeCell ref="A11:E11"/>
    <mergeCell ref="A29:E29"/>
    <mergeCell ref="B30:D30"/>
  </mergeCells>
  <conditionalFormatting sqref="E14 E26:E28">
    <cfRule type="cellIs" dxfId="0" priority="1" operator="lessThan">
      <formula>0</formula>
    </cfRule>
  </conditionalFormatting>
  <pageMargins left="0.51181102362204722" right="0.11811023622047245" top="0.15748031496062992" bottom="0.15748031496062992" header="0.31496062992125984" footer="0.31496062992125984"/>
  <pageSetup paperSize="9" fitToHeight="2" orientation="portrait" r:id="rId1"/>
  <headerFooter differentFirst="1" alignWithMargins="0"/>
  <rowBreaks count="1" manualBreakCount="1">
    <brk id="7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2016г. (чистовик)</vt:lpstr>
      <vt:lpstr>'отчет 2016г. (чистовик)'!Область_печати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Naselenie</dc:creator>
  <cp:lastModifiedBy>Naselenie</cp:lastModifiedBy>
  <dcterms:created xsi:type="dcterms:W3CDTF">2018-03-30T11:09:26Z</dcterms:created>
  <dcterms:modified xsi:type="dcterms:W3CDTF">2018-03-30T11:09:35Z</dcterms:modified>
</cp:coreProperties>
</file>